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Synthèse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<sst xmlns="http://schemas.openxmlformats.org/spreadsheetml/2006/main" count="80" uniqueCount="37">
  <si>
    <t>LE NICEPHORE</t>
  </si>
  <si>
    <t>HORIZON CIEL</t>
  </si>
  <si>
    <t>VILLA ROSIERS</t>
  </si>
  <si>
    <t>LE VERLAINE</t>
  </si>
  <si>
    <t>ESPRIT RAYMOND IV</t>
  </si>
  <si>
    <t>COTE THONON</t>
  </si>
  <si>
    <t>COEUR THONON</t>
  </si>
  <si>
    <t>ESPRIT BRIENNE</t>
  </si>
  <si>
    <t>ESPRIT CITY</t>
  </si>
  <si>
    <t>COTE BRAX</t>
  </si>
  <si>
    <t>GARONNE &amp; CIEL</t>
  </si>
  <si>
    <t>COTE PLAISANCE</t>
  </si>
  <si>
    <t>ECRIN DU GOLF</t>
  </si>
  <si>
    <t>COTE BLAGNAC</t>
  </si>
  <si>
    <t>VILLA CEDRES</t>
  </si>
  <si>
    <t>ESPRIT JAURES</t>
  </si>
  <si>
    <t>COTE PESSAC</t>
  </si>
  <si>
    <t>VERT GRENADE</t>
  </si>
  <si>
    <t>VERT MANDILLET</t>
  </si>
  <si>
    <t>BOIS DE PESSAC</t>
  </si>
  <si>
    <t>ESPRIT VERDI</t>
  </si>
  <si>
    <t>COTE SAINT JEAN</t>
  </si>
  <si>
    <t>LE MELODY</t>
  </si>
  <si>
    <t>SO MEDOC</t>
  </si>
  <si>
    <t>COTE LYON 8</t>
  </si>
  <si>
    <t>CLOS BOUQUET N°2</t>
  </si>
  <si>
    <t>PREVERT</t>
  </si>
  <si>
    <t>COTE MONS</t>
  </si>
  <si>
    <t>LES HAUTS DE BALMA</t>
  </si>
  <si>
    <t>BOIS DE BALMA</t>
  </si>
  <si>
    <t>SEVEN HEAVEN</t>
  </si>
  <si>
    <t>CŒUR DE BLAGNAC</t>
  </si>
  <si>
    <t>Cœur Saint Jean</t>
  </si>
  <si>
    <t>Cœur Toulouse</t>
  </si>
  <si>
    <t>COTE MONLONG</t>
  </si>
  <si>
    <t>CAC40</t>
  </si>
  <si>
    <t>Support équivalent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</si>
</sst>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\ &quot;€&quot;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Segoe UI"/>
      <family val="2"/>
    </font>
    <font>
      <sz val="11"/>
      <color rgb="FF0070C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14" fontId="0" fillId="0" borderId="0" xfId="0" applyNumberFormat="1"/>
    <xf numFmtId="10" fontId="5" fillId="3" borderId="0" xfId="20" applyNumberFormat="1" applyFont="1" applyFill="1"/>
    <xf numFmtId="3" fontId="0" fillId="0" borderId="0" xfId="0" applyNumberFormat="1" applyAlignment="1">
      <alignment horizontal="center"/>
    </xf>
    <xf numFmtId="165" fontId="0" fillId="0" borderId="0" xfId="20" applyNumberFormat="1" applyFont="1"/>
    <xf numFmtId="0" fontId="6" fillId="4" borderId="0" xfId="0" applyFont="1" applyFill="1" applyAlignment="1">
      <alignment horizontal="center"/>
    </xf>
    <xf numFmtId="0" fontId="7" fillId="0" borderId="0" xfId="0" applyFont="1"/>
    <xf numFmtId="43" fontId="0" fillId="0" borderId="0" xfId="21" applyFont="1"/>
    <xf numFmtId="165" fontId="0" fillId="0" borderId="0" xfId="0" applyNumberFormat="1"/>
    <xf numFmtId="0" fontId="2" fillId="5" borderId="0" xfId="0" applyFont="1" applyFill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65" fontId="3" fillId="3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Millier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 topLeftCell="A1">
      <pane ySplit="1" topLeftCell="A29" activePane="bottomLeft" state="frozen"/>
      <selection pane="bottomLeft" activeCell="G9" sqref="G9"/>
    </sheetView>
  </sheetViews>
  <sheetFormatPr defaultColWidth="11.421875" defaultRowHeight="15"/>
  <cols>
    <col min="1" max="1" width="25.28125" style="0" customWidth="1"/>
    <col min="5" max="5" width="18.140625" style="0" bestFit="1" customWidth="1"/>
  </cols>
  <sheetData>
    <row r="1" spans="1:10" ht="16.5">
      <c r="A1" s="8"/>
      <c r="B1" s="5">
        <f>XIRR(C2:C82,B2:B82)</f>
        <v>0.09162833988666537</v>
      </c>
      <c r="E1" s="12" t="s">
        <v>36</v>
      </c>
      <c r="F1" s="5">
        <f>XIRR(F2:F82,E2:E82)</f>
        <v>0.0916011840105057</v>
      </c>
      <c r="I1" s="12" t="s">
        <v>35</v>
      </c>
      <c r="J1" s="5">
        <f>(J3/J2)-1</f>
        <v>0.25099787465657575</v>
      </c>
    </row>
    <row r="2" spans="1:10" ht="15">
      <c r="A2" s="3" t="s">
        <v>30</v>
      </c>
      <c r="B2" s="14">
        <v>41416</v>
      </c>
      <c r="C2" s="2">
        <v>-115500</v>
      </c>
      <c r="E2" s="4">
        <v>41416</v>
      </c>
      <c r="F2" s="9">
        <v>-1000</v>
      </c>
      <c r="I2" s="13">
        <v>41416</v>
      </c>
      <c r="J2">
        <v>4051.11</v>
      </c>
    </row>
    <row r="3" spans="1:12" ht="15">
      <c r="A3" s="3" t="s">
        <v>32</v>
      </c>
      <c r="B3" s="1">
        <v>41538</v>
      </c>
      <c r="C3" s="2">
        <v>-205000</v>
      </c>
      <c r="E3" s="4">
        <v>44089</v>
      </c>
      <c r="F3">
        <v>1900</v>
      </c>
      <c r="G3" s="15">
        <f>(F3/ABS(F2))-1</f>
        <v>0.8999999999999999</v>
      </c>
      <c r="I3" s="13">
        <v>44089</v>
      </c>
      <c r="J3">
        <v>5067.93</v>
      </c>
      <c r="K3" s="7"/>
      <c r="L3" s="10"/>
    </row>
    <row r="4" spans="1:3" ht="15">
      <c r="A4" s="3" t="s">
        <v>29</v>
      </c>
      <c r="B4" s="1">
        <v>41598</v>
      </c>
      <c r="C4" s="2">
        <v>-179500</v>
      </c>
    </row>
    <row r="5" spans="1:3" ht="15">
      <c r="A5" s="3" t="s">
        <v>31</v>
      </c>
      <c r="B5" s="1">
        <v>41897</v>
      </c>
      <c r="C5" s="2">
        <v>-154000</v>
      </c>
    </row>
    <row r="6" spans="1:3" ht="15">
      <c r="A6" s="3" t="s">
        <v>29</v>
      </c>
      <c r="B6" s="4">
        <v>41922</v>
      </c>
      <c r="C6" s="2">
        <v>195434</v>
      </c>
    </row>
    <row r="7" spans="1:3" ht="15">
      <c r="A7" s="3" t="s">
        <v>23</v>
      </c>
      <c r="B7" s="1">
        <v>42037</v>
      </c>
      <c r="C7" s="2">
        <v>-335000</v>
      </c>
    </row>
    <row r="8" spans="1:9" ht="15">
      <c r="A8" s="3" t="s">
        <v>32</v>
      </c>
      <c r="B8" s="1">
        <v>42094</v>
      </c>
      <c r="C8" s="2">
        <f>205000+30750</f>
        <v>235750</v>
      </c>
      <c r="I8" s="11"/>
    </row>
    <row r="9" spans="1:3" ht="15">
      <c r="A9" s="3" t="s">
        <v>33</v>
      </c>
      <c r="B9" s="1">
        <v>42110</v>
      </c>
      <c r="C9" s="2">
        <v>-280000</v>
      </c>
    </row>
    <row r="10" spans="1:3" ht="15">
      <c r="A10" s="3" t="s">
        <v>6</v>
      </c>
      <c r="B10" s="1">
        <v>42126</v>
      </c>
      <c r="C10" s="2">
        <v>-500000</v>
      </c>
    </row>
    <row r="11" spans="1:3" ht="15">
      <c r="A11" s="3" t="s">
        <v>24</v>
      </c>
      <c r="B11" s="1">
        <v>42180</v>
      </c>
      <c r="C11" s="2">
        <v>-150000</v>
      </c>
    </row>
    <row r="12" spans="1:3" ht="15">
      <c r="A12" s="3" t="s">
        <v>16</v>
      </c>
      <c r="B12" s="1">
        <v>42246</v>
      </c>
      <c r="C12" s="2">
        <v>-510000</v>
      </c>
    </row>
    <row r="13" spans="1:3" ht="15">
      <c r="A13" s="3" t="s">
        <v>21</v>
      </c>
      <c r="B13" s="1">
        <v>42290</v>
      </c>
      <c r="C13" s="2">
        <v>-200000</v>
      </c>
    </row>
    <row r="14" spans="1:6" ht="15">
      <c r="A14" s="3" t="s">
        <v>0</v>
      </c>
      <c r="B14" s="1">
        <v>42305</v>
      </c>
      <c r="C14" s="2">
        <v>-240000</v>
      </c>
      <c r="E14" s="1"/>
      <c r="F14" s="2"/>
    </row>
    <row r="15" spans="1:6" ht="15">
      <c r="A15" s="3" t="s">
        <v>30</v>
      </c>
      <c r="B15" s="4">
        <v>42476</v>
      </c>
      <c r="C15" s="6">
        <v>135961</v>
      </c>
      <c r="E15" s="1"/>
      <c r="F15" s="2"/>
    </row>
    <row r="16" spans="1:3" ht="15">
      <c r="A16" s="3" t="s">
        <v>22</v>
      </c>
      <c r="B16" s="1">
        <v>42491</v>
      </c>
      <c r="C16" s="2">
        <v>-500000</v>
      </c>
    </row>
    <row r="17" spans="1:3" ht="15">
      <c r="A17" s="3" t="s">
        <v>16</v>
      </c>
      <c r="B17" s="1">
        <v>42498</v>
      </c>
      <c r="C17" s="2">
        <v>336600</v>
      </c>
    </row>
    <row r="18" spans="1:3" ht="15">
      <c r="A18" s="3" t="s">
        <v>3</v>
      </c>
      <c r="B18" s="1">
        <v>42536</v>
      </c>
      <c r="C18" s="2">
        <v>-454500</v>
      </c>
    </row>
    <row r="19" spans="1:3" ht="15">
      <c r="A19" s="3" t="s">
        <v>28</v>
      </c>
      <c r="B19" s="1">
        <v>42559</v>
      </c>
      <c r="C19" s="2">
        <v>-380000</v>
      </c>
    </row>
    <row r="20" spans="1:3" ht="15">
      <c r="A20" s="3" t="s">
        <v>15</v>
      </c>
      <c r="B20" s="1">
        <v>42614</v>
      </c>
      <c r="C20" s="2">
        <v>-265000</v>
      </c>
    </row>
    <row r="21" spans="1:3" ht="15">
      <c r="A21" s="3" t="s">
        <v>33</v>
      </c>
      <c r="B21" s="1">
        <v>42615</v>
      </c>
      <c r="C21" s="2">
        <f>280000+39468.07</f>
        <v>319468.07</v>
      </c>
    </row>
    <row r="22" spans="1:3" ht="15">
      <c r="A22" s="3" t="s">
        <v>23</v>
      </c>
      <c r="B22" s="1">
        <v>42639</v>
      </c>
      <c r="C22" s="2">
        <f>335000+57025.79</f>
        <v>392025.79</v>
      </c>
    </row>
    <row r="23" spans="1:3" ht="15">
      <c r="A23" s="3" t="s">
        <v>20</v>
      </c>
      <c r="B23" s="1">
        <v>42656</v>
      </c>
      <c r="C23" s="2">
        <v>-220500</v>
      </c>
    </row>
    <row r="24" spans="1:3" ht="15">
      <c r="A24" s="3" t="s">
        <v>18</v>
      </c>
      <c r="B24" s="1">
        <v>42673</v>
      </c>
      <c r="C24" s="2">
        <v>-100000</v>
      </c>
    </row>
    <row r="25" spans="1:3" ht="15">
      <c r="A25" s="3" t="s">
        <v>19</v>
      </c>
      <c r="B25" s="1">
        <v>42699</v>
      </c>
      <c r="C25" s="2">
        <v>-120000</v>
      </c>
    </row>
    <row r="26" spans="1:3" ht="15">
      <c r="A26" s="3" t="s">
        <v>11</v>
      </c>
      <c r="B26" s="1">
        <v>42705</v>
      </c>
      <c r="C26" s="2">
        <v>-640000</v>
      </c>
    </row>
    <row r="27" spans="1:3" ht="15">
      <c r="A27" s="3" t="s">
        <v>21</v>
      </c>
      <c r="B27" s="1">
        <v>42713</v>
      </c>
      <c r="C27" s="2">
        <f>200000+23357.46</f>
        <v>223357.46</v>
      </c>
    </row>
    <row r="28" spans="1:3" ht="15">
      <c r="A28" s="3" t="s">
        <v>34</v>
      </c>
      <c r="B28" s="1">
        <v>42719</v>
      </c>
      <c r="C28" s="2">
        <v>-130000</v>
      </c>
    </row>
    <row r="29" spans="1:3" ht="15">
      <c r="A29" s="3" t="s">
        <v>24</v>
      </c>
      <c r="B29" s="1">
        <v>42729</v>
      </c>
      <c r="C29" s="2">
        <f>150000+22196.35</f>
        <v>172196.35</v>
      </c>
    </row>
    <row r="30" spans="1:3" ht="15">
      <c r="A30" s="3" t="s">
        <v>7</v>
      </c>
      <c r="B30" s="1">
        <v>42734</v>
      </c>
      <c r="C30" s="2">
        <v>-212000</v>
      </c>
    </row>
    <row r="31" spans="1:3" ht="15">
      <c r="A31" s="3" t="s">
        <v>20</v>
      </c>
      <c r="B31" s="1">
        <v>42748</v>
      </c>
      <c r="C31" s="2">
        <f>220500+5557.9</f>
        <v>226057.9</v>
      </c>
    </row>
    <row r="32" spans="1:3" ht="15">
      <c r="A32" s="3" t="s">
        <v>16</v>
      </c>
      <c r="B32" s="1">
        <v>42794</v>
      </c>
      <c r="C32" s="2">
        <f>173400+48622.51</f>
        <v>222022.51</v>
      </c>
    </row>
    <row r="33" spans="1:3" ht="15">
      <c r="A33" s="3" t="s">
        <v>25</v>
      </c>
      <c r="B33" s="1">
        <v>42837</v>
      </c>
      <c r="C33" s="2">
        <v>-140000</v>
      </c>
    </row>
    <row r="34" spans="1:3" ht="15">
      <c r="A34" s="3" t="s">
        <v>19</v>
      </c>
      <c r="B34" s="1">
        <v>42848</v>
      </c>
      <c r="C34" s="2">
        <f>120000+4898.57</f>
        <v>124898.57</v>
      </c>
    </row>
    <row r="35" spans="1:3" ht="15">
      <c r="A35" s="3" t="s">
        <v>13</v>
      </c>
      <c r="B35" s="1">
        <v>42887</v>
      </c>
      <c r="C35" s="2">
        <v>-320000</v>
      </c>
    </row>
    <row r="36" spans="1:3" ht="15">
      <c r="A36" s="3" t="s">
        <v>4</v>
      </c>
      <c r="B36" s="1">
        <v>42887</v>
      </c>
      <c r="C36" s="2">
        <v>-320000</v>
      </c>
    </row>
    <row r="37" spans="1:3" ht="15">
      <c r="A37" s="3" t="s">
        <v>1</v>
      </c>
      <c r="B37" s="1">
        <v>42898</v>
      </c>
      <c r="C37" s="2">
        <v>-550000</v>
      </c>
    </row>
    <row r="38" spans="1:3" ht="15">
      <c r="A38" s="3" t="s">
        <v>31</v>
      </c>
      <c r="B38" s="1">
        <v>42902</v>
      </c>
      <c r="C38" s="2">
        <f>154000+42402.63</f>
        <v>196402.63</v>
      </c>
    </row>
    <row r="39" spans="1:3" ht="15">
      <c r="A39" s="3" t="s">
        <v>26</v>
      </c>
      <c r="B39" s="1">
        <v>42916</v>
      </c>
      <c r="C39" s="2">
        <v>-300000</v>
      </c>
    </row>
    <row r="40" spans="1:3" ht="15">
      <c r="A40" s="3" t="s">
        <v>2</v>
      </c>
      <c r="B40" s="1">
        <v>42933</v>
      </c>
      <c r="C40" s="2">
        <v>-470000</v>
      </c>
    </row>
    <row r="41" spans="1:3" ht="15">
      <c r="A41" s="3" t="s">
        <v>6</v>
      </c>
      <c r="B41" s="1">
        <v>42948</v>
      </c>
      <c r="C41" s="2">
        <f>500000+119710.05</f>
        <v>619710.05</v>
      </c>
    </row>
    <row r="42" spans="1:3" ht="15">
      <c r="A42" s="3" t="s">
        <v>15</v>
      </c>
      <c r="B42" s="1">
        <v>43056</v>
      </c>
      <c r="C42" s="2">
        <f>265000+32090.55</f>
        <v>297090.55</v>
      </c>
    </row>
    <row r="43" spans="1:3" ht="15">
      <c r="A43" s="3" t="s">
        <v>5</v>
      </c>
      <c r="B43" s="1">
        <v>43069</v>
      </c>
      <c r="C43" s="2">
        <v>-520000</v>
      </c>
    </row>
    <row r="44" spans="1:3" ht="15">
      <c r="A44" s="3" t="s">
        <v>12</v>
      </c>
      <c r="B44" s="1">
        <v>43098</v>
      </c>
      <c r="C44" s="2">
        <v>-365000</v>
      </c>
    </row>
    <row r="45" spans="1:3" ht="15">
      <c r="A45" s="3" t="s">
        <v>18</v>
      </c>
      <c r="B45" s="1">
        <v>43115</v>
      </c>
      <c r="C45" s="2">
        <f>100000+12109.68</f>
        <v>112109.68</v>
      </c>
    </row>
    <row r="46" spans="1:3" ht="15">
      <c r="A46" s="3" t="s">
        <v>11</v>
      </c>
      <c r="B46" s="1">
        <v>43132</v>
      </c>
      <c r="C46" s="2">
        <v>320000</v>
      </c>
    </row>
    <row r="47" spans="1:3" ht="15">
      <c r="A47" s="3" t="s">
        <v>8</v>
      </c>
      <c r="B47" s="1">
        <v>43143</v>
      </c>
      <c r="C47" s="2">
        <v>-110000</v>
      </c>
    </row>
    <row r="48" spans="1:3" ht="15">
      <c r="A48" s="3" t="s">
        <v>14</v>
      </c>
      <c r="B48" s="1">
        <v>43154</v>
      </c>
      <c r="C48" s="2">
        <v>-350000</v>
      </c>
    </row>
    <row r="49" spans="1:3" ht="15">
      <c r="A49" s="3" t="s">
        <v>9</v>
      </c>
      <c r="B49" s="1">
        <v>43172</v>
      </c>
      <c r="C49" s="2">
        <v>-200000</v>
      </c>
    </row>
    <row r="50" spans="1:3" ht="15">
      <c r="A50" s="3" t="s">
        <v>17</v>
      </c>
      <c r="B50" s="1">
        <v>43210</v>
      </c>
      <c r="C50" s="2">
        <v>-150000</v>
      </c>
    </row>
    <row r="51" spans="1:3" ht="15">
      <c r="A51" s="3" t="s">
        <v>26</v>
      </c>
      <c r="B51" s="1">
        <v>43216</v>
      </c>
      <c r="C51" s="2">
        <f>300000+24657.43</f>
        <v>324657.43</v>
      </c>
    </row>
    <row r="52" spans="1:3" ht="15">
      <c r="A52" s="3" t="s">
        <v>4</v>
      </c>
      <c r="B52" s="1">
        <v>43265</v>
      </c>
      <c r="C52" s="2">
        <v>160000</v>
      </c>
    </row>
    <row r="53" spans="1:3" ht="15">
      <c r="A53" s="3" t="s">
        <v>10</v>
      </c>
      <c r="B53" s="1">
        <v>43266</v>
      </c>
      <c r="C53" s="2">
        <v>-200000</v>
      </c>
    </row>
    <row r="54" spans="1:3" ht="15">
      <c r="A54" s="3" t="s">
        <v>22</v>
      </c>
      <c r="B54" s="1">
        <v>43271</v>
      </c>
      <c r="C54" s="2">
        <f>500000+106849.61</f>
        <v>606849.61</v>
      </c>
    </row>
    <row r="55" spans="1:3" ht="15">
      <c r="A55" s="3" t="s">
        <v>28</v>
      </c>
      <c r="B55" s="1">
        <v>43281</v>
      </c>
      <c r="C55" s="2">
        <f>380000+75167.27</f>
        <v>455167.27</v>
      </c>
    </row>
    <row r="56" spans="1:3" ht="15">
      <c r="A56" s="3" t="s">
        <v>34</v>
      </c>
      <c r="B56" s="1">
        <v>43296</v>
      </c>
      <c r="C56" s="2">
        <f>130000+20550.45</f>
        <v>150550.45</v>
      </c>
    </row>
    <row r="57" spans="1:3" ht="15">
      <c r="A57" s="3" t="s">
        <v>3</v>
      </c>
      <c r="B57" s="1">
        <v>43326</v>
      </c>
      <c r="C57" s="2">
        <v>227250</v>
      </c>
    </row>
    <row r="58" spans="1:3" ht="15">
      <c r="A58" s="3" t="s">
        <v>27</v>
      </c>
      <c r="B58" s="1">
        <v>43388</v>
      </c>
      <c r="C58" s="2">
        <v>-242000</v>
      </c>
    </row>
    <row r="59" spans="1:3" ht="15">
      <c r="A59" s="3" t="s">
        <v>3</v>
      </c>
      <c r="B59" s="1">
        <v>43488</v>
      </c>
      <c r="C59" s="2">
        <f>227250+108455.18</f>
        <v>335705.18</v>
      </c>
    </row>
    <row r="60" spans="1:3" ht="15">
      <c r="A60" s="3" t="s">
        <v>4</v>
      </c>
      <c r="B60" s="1">
        <v>43496</v>
      </c>
      <c r="C60" s="2">
        <f>160000+34611.76</f>
        <v>194611.76</v>
      </c>
    </row>
    <row r="61" spans="1:3" ht="15">
      <c r="A61" s="3" t="s">
        <v>0</v>
      </c>
      <c r="B61" s="1">
        <v>43509</v>
      </c>
      <c r="C61" s="2">
        <v>120000</v>
      </c>
    </row>
    <row r="62" spans="1:3" ht="15">
      <c r="A62" s="3" t="s">
        <v>7</v>
      </c>
      <c r="B62" s="1">
        <v>43511</v>
      </c>
      <c r="C62" s="2">
        <f>212000+39278.9</f>
        <v>251278.9</v>
      </c>
    </row>
    <row r="63" spans="1:3" ht="15">
      <c r="A63" s="3" t="s">
        <v>17</v>
      </c>
      <c r="B63" s="1">
        <v>43566</v>
      </c>
      <c r="C63" s="2">
        <f>150000+11704.07</f>
        <v>161704.07</v>
      </c>
    </row>
    <row r="64" spans="1:3" ht="15">
      <c r="A64" s="3" t="s">
        <v>1</v>
      </c>
      <c r="B64" s="1">
        <v>43584</v>
      </c>
      <c r="C64" s="2">
        <v>275000</v>
      </c>
    </row>
    <row r="65" spans="1:3" ht="15">
      <c r="A65" s="3" t="s">
        <v>2</v>
      </c>
      <c r="B65" s="1">
        <v>43612</v>
      </c>
      <c r="C65" s="2">
        <f>470000+87712.07</f>
        <v>557712.0700000001</v>
      </c>
    </row>
    <row r="66" spans="1:3" ht="15">
      <c r="A66" s="3" t="s">
        <v>11</v>
      </c>
      <c r="B66" s="1">
        <v>43649</v>
      </c>
      <c r="C66" s="2">
        <f>320000+120109.21</f>
        <v>440109.21</v>
      </c>
    </row>
    <row r="67" spans="1:3" ht="15">
      <c r="A67" s="3" t="s">
        <v>5</v>
      </c>
      <c r="B67" s="1">
        <v>43697</v>
      </c>
      <c r="C67" s="2">
        <v>260000</v>
      </c>
    </row>
    <row r="68" spans="1:3" ht="15">
      <c r="A68" s="3" t="s">
        <v>12</v>
      </c>
      <c r="B68" s="1">
        <v>43755</v>
      </c>
      <c r="C68" s="2">
        <f>365000+59130</f>
        <v>424130</v>
      </c>
    </row>
    <row r="69" spans="1:3" ht="15">
      <c r="A69" s="3" t="s">
        <v>5</v>
      </c>
      <c r="B69" s="1">
        <v>43763</v>
      </c>
      <c r="C69" s="2">
        <f>260000+93554.93</f>
        <v>353554.93</v>
      </c>
    </row>
    <row r="70" spans="1:3" ht="15">
      <c r="A70" s="3" t="s">
        <v>13</v>
      </c>
      <c r="B70" s="1">
        <v>43800</v>
      </c>
      <c r="C70" s="2">
        <f>320000+79793.72</f>
        <v>399793.72</v>
      </c>
    </row>
    <row r="71" spans="1:3" ht="15">
      <c r="A71" s="3" t="s">
        <v>25</v>
      </c>
      <c r="B71" s="1">
        <v>43810</v>
      </c>
      <c r="C71" s="2">
        <f>140000+33024.63</f>
        <v>173024.63</v>
      </c>
    </row>
    <row r="72" spans="1:3" ht="15">
      <c r="A72" s="3" t="s">
        <v>1</v>
      </c>
      <c r="B72" s="1">
        <v>43812</v>
      </c>
      <c r="C72" s="2">
        <f>275000+144567.38</f>
        <v>419567.38</v>
      </c>
    </row>
    <row r="73" spans="1:3" ht="15">
      <c r="A73" s="3" t="s">
        <v>9</v>
      </c>
      <c r="B73" s="1">
        <v>43830</v>
      </c>
      <c r="C73" s="2">
        <f>200000+32449.51</f>
        <v>232449.51</v>
      </c>
    </row>
    <row r="74" spans="1:3" ht="15">
      <c r="A74" s="3" t="s">
        <v>14</v>
      </c>
      <c r="B74" s="1">
        <v>43832</v>
      </c>
      <c r="C74" s="2">
        <v>175000</v>
      </c>
    </row>
    <row r="75" spans="1:3" ht="15">
      <c r="A75" s="3" t="s">
        <v>10</v>
      </c>
      <c r="B75" s="1">
        <v>43865</v>
      </c>
      <c r="C75" s="2">
        <f>200000+26257.72</f>
        <v>226257.72</v>
      </c>
    </row>
    <row r="76" spans="1:6" ht="15">
      <c r="A76" s="3" t="s">
        <v>8</v>
      </c>
      <c r="B76" s="1">
        <v>43962</v>
      </c>
      <c r="C76" s="2">
        <f>110000+22214.16</f>
        <v>132214.16</v>
      </c>
      <c r="E76" s="1"/>
      <c r="F76" s="6"/>
    </row>
    <row r="77" spans="1:3" ht="15">
      <c r="A77" s="3" t="s">
        <v>14</v>
      </c>
      <c r="B77" s="1">
        <v>43997</v>
      </c>
      <c r="C77" s="2">
        <f>175000+72252.22</f>
        <v>247252.22</v>
      </c>
    </row>
    <row r="78" spans="1:3" ht="15">
      <c r="A78" s="3" t="s">
        <v>0</v>
      </c>
      <c r="B78" s="1">
        <v>44040</v>
      </c>
      <c r="C78" s="2">
        <f>120000+67499.18</f>
        <v>187499.18</v>
      </c>
    </row>
    <row r="79" spans="1:3" ht="15">
      <c r="A79" s="3" t="s">
        <v>27</v>
      </c>
      <c r="B79" s="14">
        <v>44089</v>
      </c>
      <c r="C79" s="2">
        <f>242000+41138.25</f>
        <v>283138.25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Jean-Baptiste Vayleux</cp:lastModifiedBy>
  <dcterms:created xsi:type="dcterms:W3CDTF">2020-10-01T14:09:43Z</dcterms:created>
  <dcterms:modified xsi:type="dcterms:W3CDTF">2020-10-29T17:53:24Z</dcterms:modified>
  <cp:category/>
  <cp:version/>
  <cp:contentType/>
  <cp:contentStatus/>
</cp:coreProperties>
</file>